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SUJETS_PRO\SUJETS\Ghislaine\BAC PRO TBORGO\SESSION 2025\VERSION FINALE AVANT ENVOI\U21 U22\ANTILLES (Amiens 2023)\CD à envoyer\U21\DR info\"/>
    </mc:Choice>
  </mc:AlternateContent>
  <bookViews>
    <workbookView xWindow="0" yWindow="0" windowWidth="28800" windowHeight="12180"/>
  </bookViews>
  <sheets>
    <sheet name="Bordereau d'armature" sheetId="1" r:id="rId1"/>
    <sheet name="Feuil1" sheetId="3" state="hidden" r:id="rId2"/>
  </sheets>
  <definedNames>
    <definedName name="image10">OFFSET(Feuil1!$C$1,MATCH('Bordereau d''armature'!#REF!,Feuil1!$B$1:$B$10,0)-1,)</definedName>
    <definedName name="image11">OFFSET(Feuil1!$C$1,MATCH('Bordereau d''armature'!#REF!,Feuil1!$B$1:$B$10,0)-1,)</definedName>
    <definedName name="image12">OFFSET(Feuil1!$C$1,MATCH('Bordereau d''armature'!#REF!,Feuil1!$B$1:$B$10,0)-1,)</definedName>
    <definedName name="image13">OFFSET(Feuil1!$C$1,MATCH('Bordereau d''armature'!#REF!,Feuil1!$B$1:$B$10,0)-1,)</definedName>
    <definedName name="image2">OFFSET(Feuil1!$C$1,MATCH('Bordereau d''armature'!#REF!,Feuil1!$B$1:$B$10,0)-1,)</definedName>
    <definedName name="image3">OFFSET(Feuil1!$C$1,MATCH('Bordereau d''armature'!#REF!,Feuil1!$B$1:$B$10,0)-1,)</definedName>
    <definedName name="image4">OFFSET(Feuil1!$C$1,MATCH('Bordereau d''armature'!#REF!,Feuil1!$B$1:$B$10,0)-1,)</definedName>
    <definedName name="image5">OFFSET(Feuil1!$C$1,MATCH('Bordereau d''armature'!#REF!,Feuil1!$B$1:$B$10,0)-1,)</definedName>
    <definedName name="image6">OFFSET(Feuil1!$C$1,MATCH('Bordereau d''armature'!#REF!,Feuil1!$B$1:$B$10,0)-1,)</definedName>
    <definedName name="image7">OFFSET(Feuil1!$C$1,MATCH('Bordereau d''armature'!#REF!,Feuil1!$B$1:$B$10,0)-1,)</definedName>
    <definedName name="image8">OFFSET(Feuil1!$C$1,MATCH('Bordereau d''armature'!#REF!,Feuil1!$B$1:$B$10,0)-1,)</definedName>
    <definedName name="image9">OFFSET(Feuil1!$C$1,MATCH('Bordereau d''armature'!#REF!,Feuil1!$B$1:$B$10,0)-1,)</definedName>
    <definedName name="images">OFFSET(Feuil1!$C$1,MATCH('Bordereau d''armature'!#REF!,Feuil1!$B$1:$B$10,0)-1,)</definedName>
    <definedName name="listebarre">Feuil1!$B$1:$B$10</definedName>
    <definedName name="_xlnm.Print_Area" localSheetId="0">'Bordereau d''armature'!$A$1:$L$33</definedName>
  </definedNames>
  <calcPr calcId="162913"/>
</workbook>
</file>

<file path=xl/calcChain.xml><?xml version="1.0" encoding="utf-8"?>
<calcChain xmlns="http://schemas.openxmlformats.org/spreadsheetml/2006/main">
  <c r="H14" i="1" l="1"/>
  <c r="K31" i="1"/>
  <c r="L15" i="1"/>
  <c r="L16" i="1"/>
  <c r="K15" i="1"/>
  <c r="K16" i="1"/>
  <c r="J15" i="1"/>
  <c r="J16" i="1"/>
  <c r="I15" i="1"/>
  <c r="I16" i="1"/>
  <c r="H15" i="1"/>
  <c r="H16" i="1"/>
  <c r="G15" i="1"/>
  <c r="G16" i="1"/>
  <c r="F15" i="1"/>
  <c r="F16" i="1"/>
  <c r="K30" i="1" l="1"/>
  <c r="K29" i="1"/>
  <c r="F12" i="1"/>
  <c r="G12" i="1" l="1"/>
  <c r="G14" i="1"/>
  <c r="L13" i="1"/>
  <c r="L14" i="1"/>
  <c r="L17" i="1"/>
  <c r="L18" i="1"/>
  <c r="L12" i="1"/>
  <c r="K12" i="1"/>
  <c r="L19" i="1" l="1"/>
  <c r="L21" i="1" s="1"/>
  <c r="F13" i="1" l="1"/>
  <c r="F14" i="1"/>
  <c r="F17" i="1"/>
  <c r="F18" i="1"/>
  <c r="G13" i="1"/>
  <c r="G17" i="1"/>
  <c r="G18" i="1"/>
  <c r="H12" i="1"/>
  <c r="H13" i="1"/>
  <c r="H17" i="1"/>
  <c r="H18" i="1"/>
  <c r="I12" i="1"/>
  <c r="I13" i="1"/>
  <c r="I14" i="1"/>
  <c r="I17" i="1"/>
  <c r="I18" i="1"/>
  <c r="J12" i="1"/>
  <c r="J13" i="1"/>
  <c r="J14" i="1"/>
  <c r="J17" i="1"/>
  <c r="K13" i="1"/>
  <c r="K14" i="1"/>
  <c r="K17" i="1"/>
  <c r="K18" i="1"/>
  <c r="K19" i="1" l="1"/>
  <c r="K21" i="1" s="1"/>
  <c r="G19" i="1"/>
  <c r="G21" i="1" s="1"/>
  <c r="J19" i="1"/>
  <c r="J21" i="1" s="1"/>
  <c r="H19" i="1"/>
  <c r="H21" i="1" s="1"/>
  <c r="F19" i="1"/>
  <c r="F21" i="1" s="1"/>
  <c r="I19" i="1"/>
  <c r="I21" i="1" s="1"/>
  <c r="F22" i="1" l="1"/>
</calcChain>
</file>

<file path=xl/sharedStrings.xml><?xml version="1.0" encoding="utf-8"?>
<sst xmlns="http://schemas.openxmlformats.org/spreadsheetml/2006/main" count="49" uniqueCount="42">
  <si>
    <t>Nb.el.</t>
  </si>
  <si>
    <t>Nb barre</t>
  </si>
  <si>
    <t>HA6</t>
  </si>
  <si>
    <t>HA8</t>
  </si>
  <si>
    <t>HA10</t>
  </si>
  <si>
    <t>HA12</t>
  </si>
  <si>
    <t>HA14</t>
  </si>
  <si>
    <t>HA16</t>
  </si>
  <si>
    <t>N°</t>
  </si>
  <si>
    <t>Type</t>
  </si>
  <si>
    <t>HA</t>
  </si>
  <si>
    <t>A (m)</t>
  </si>
  <si>
    <t>B  (m)</t>
  </si>
  <si>
    <t>Diamètre (mm)</t>
  </si>
  <si>
    <t>Longueur développée</t>
  </si>
  <si>
    <t xml:space="preserve">              Total longueur Developpée ( ml )</t>
  </si>
  <si>
    <t>Longueur Développée</t>
  </si>
  <si>
    <t xml:space="preserve">                 Poids linéaire ( kg /ml )</t>
  </si>
  <si>
    <t>Poids ( kg )</t>
  </si>
  <si>
    <t>Total en kg</t>
  </si>
  <si>
    <t>Type 1</t>
  </si>
  <si>
    <t>Type 2</t>
  </si>
  <si>
    <t>Type 3</t>
  </si>
  <si>
    <t>Type 4</t>
  </si>
  <si>
    <t>Type 5</t>
  </si>
  <si>
    <t>Type 6</t>
  </si>
  <si>
    <t>Type 7</t>
  </si>
  <si>
    <t>Type 8</t>
  </si>
  <si>
    <t>Type 9</t>
  </si>
  <si>
    <t xml:space="preserve"> = Cellule à compléter</t>
  </si>
  <si>
    <t>HA 20</t>
  </si>
  <si>
    <t>Type 10</t>
  </si>
  <si>
    <t xml:space="preserve"> </t>
  </si>
  <si>
    <t>Calcul longueur développée</t>
  </si>
  <si>
    <t xml:space="preserve"> Cellule à compléter</t>
  </si>
  <si>
    <t>Bordereau d'armature</t>
  </si>
  <si>
    <t>Diamètre Acier</t>
  </si>
  <si>
    <t>N° Matricule :</t>
  </si>
  <si>
    <t>Cadre N°4</t>
  </si>
  <si>
    <t>Epingle N°5</t>
  </si>
  <si>
    <t>Epingle N°6</t>
  </si>
  <si>
    <t>DR4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</si>
</sst>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_-* #,##0.00\-;_-* &quot;-&quot;??_-;_-@_-"/>
  </numFmts>
  <fonts count="21">
    <font>
      <sz val="10"/>
      <name val="Arial"/>
    </font>
    <font>
      <b/>
      <sz val="9"/>
      <color indexed="12"/>
      <name val="Georgia"/>
      <family val="1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i/>
      <sz val="9"/>
      <name val="Angsana New"/>
      <family val="1"/>
    </font>
    <font>
      <sz val="14"/>
      <color theme="1"/>
      <name val="Calibri"/>
      <family val="2"/>
      <scheme val="minor"/>
    </font>
    <font>
      <b/>
      <sz val="12"/>
      <name val="Arial"/>
      <family val="2"/>
    </font>
    <font>
      <sz val="11"/>
      <name val="Arial"/>
      <family val="2"/>
    </font>
    <font>
      <sz val="16"/>
      <name val="Arial"/>
      <family val="2"/>
    </font>
    <font>
      <b/>
      <i/>
      <sz val="16"/>
      <name val="Arial"/>
      <family val="2"/>
    </font>
    <font>
      <b/>
      <sz val="28"/>
      <name val="Calibri"/>
      <family val="2"/>
      <scheme val="minor"/>
    </font>
    <font>
      <sz val="14"/>
      <color rgb="FFFF0000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b/>
      <sz val="2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Fill="1" applyBorder="1" applyAlignment="1" applyProtection="1">
      <alignment horizontal="right"/>
    </xf>
    <xf numFmtId="2" fontId="3" fillId="0" borderId="0" xfId="0" applyNumberFormat="1" applyFont="1" applyFill="1" applyBorder="1" applyAlignment="1" applyProtection="1">
      <alignment horizontal="right" readingOrder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0" fillId="0" borderId="3" xfId="0" applyNumberFormat="1" applyFill="1" applyBorder="1" applyAlignment="1" applyProtection="1">
      <alignment horizontal="center" vertical="center"/>
    </xf>
    <xf numFmtId="0" fontId="0" fillId="0" borderId="3" xfId="0" applyBorder="1" applyProtection="1"/>
    <xf numFmtId="2" fontId="4" fillId="0" borderId="3" xfId="0" applyNumberFormat="1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Alignment="1" applyProtection="1">
      <alignment horizontal="center"/>
    </xf>
    <xf numFmtId="164" fontId="0" fillId="0" borderId="0" xfId="0" applyNumberForma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1" fontId="0" fillId="0" borderId="0" xfId="0" applyNumberFormat="1" applyFill="1" applyBorder="1" applyAlignment="1" applyProtection="1">
      <alignment horizontal="center"/>
    </xf>
    <xf numFmtId="1" fontId="3" fillId="0" borderId="0" xfId="0" applyNumberFormat="1" applyFont="1" applyFill="1" applyBorder="1" applyAlignment="1" applyProtection="1">
      <alignment horizontal="center"/>
    </xf>
    <xf numFmtId="164" fontId="3" fillId="0" borderId="0" xfId="0" applyNumberFormat="1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0" fontId="0" fillId="0" borderId="0" xfId="0" applyFill="1" applyBorder="1" applyProtection="1"/>
    <xf numFmtId="164" fontId="4" fillId="0" borderId="0" xfId="0" applyNumberFormat="1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2" fontId="0" fillId="0" borderId="0" xfId="0" applyNumberFormat="1" applyBorder="1" applyAlignment="1" applyProtection="1">
      <alignment horizontal="center"/>
    </xf>
    <xf numFmtId="0" fontId="0" fillId="0" borderId="0" xfId="0" applyAlignment="1">
      <alignment horizontal="center" vertical="center"/>
    </xf>
    <xf numFmtId="2" fontId="4" fillId="0" borderId="0" xfId="0" applyNumberFormat="1" applyFont="1" applyBorder="1" applyAlignment="1" applyProtection="1">
      <alignment horizontal="center"/>
    </xf>
    <xf numFmtId="2" fontId="0" fillId="0" borderId="11" xfId="0" applyNumberFormat="1" applyBorder="1" applyAlignment="1" applyProtection="1">
      <alignment horizontal="center" vertical="center"/>
    </xf>
    <xf numFmtId="0" fontId="0" fillId="3" borderId="3" xfId="0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1" fontId="4" fillId="3" borderId="3" xfId="0" applyNumberFormat="1" applyFont="1" applyFill="1" applyBorder="1" applyAlignment="1" applyProtection="1">
      <alignment horizontal="center" vertical="center"/>
      <protection locked="0"/>
    </xf>
    <xf numFmtId="1" fontId="3" fillId="3" borderId="4" xfId="0" applyNumberFormat="1" applyFont="1" applyFill="1" applyBorder="1" applyAlignment="1" applyProtection="1">
      <alignment horizontal="center" vertical="center"/>
      <protection locked="0"/>
    </xf>
    <xf numFmtId="2" fontId="3" fillId="3" borderId="4" xfId="0" applyNumberFormat="1" applyFont="1" applyFill="1" applyBorder="1" applyAlignment="1" applyProtection="1">
      <alignment horizontal="center" vertical="center"/>
      <protection locked="0"/>
    </xf>
    <xf numFmtId="2" fontId="10" fillId="3" borderId="1" xfId="0" applyNumberFormat="1" applyFont="1" applyFill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vertical="center"/>
    </xf>
    <xf numFmtId="0" fontId="1" fillId="0" borderId="0" xfId="0" applyFont="1" applyFill="1" applyBorder="1" applyAlignment="1" applyProtection="1">
      <alignment wrapText="1"/>
    </xf>
    <xf numFmtId="2" fontId="4" fillId="0" borderId="8" xfId="0" applyNumberFormat="1" applyFont="1" applyBorder="1" applyAlignment="1" applyProtection="1">
      <alignment horizontal="center" vertical="center"/>
    </xf>
    <xf numFmtId="2" fontId="10" fillId="4" borderId="0" xfId="0" applyNumberFormat="1" applyFont="1" applyFill="1" applyBorder="1" applyAlignment="1" applyProtection="1">
      <alignment horizontal="center" vertical="center"/>
    </xf>
    <xf numFmtId="0" fontId="0" fillId="4" borderId="0" xfId="0" applyFill="1" applyBorder="1" applyProtection="1"/>
    <xf numFmtId="0" fontId="0" fillId="4" borderId="0" xfId="0" applyFill="1" applyBorder="1"/>
    <xf numFmtId="2" fontId="0" fillId="0" borderId="13" xfId="0" applyNumberFormat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vertical="center"/>
    </xf>
    <xf numFmtId="2" fontId="2" fillId="5" borderId="0" xfId="0" applyNumberFormat="1" applyFont="1" applyFill="1" applyBorder="1" applyAlignment="1" applyProtection="1">
      <alignment vertical="center"/>
    </xf>
    <xf numFmtId="0" fontId="0" fillId="5" borderId="0" xfId="0" applyFill="1" applyBorder="1" applyProtection="1"/>
    <xf numFmtId="0" fontId="9" fillId="0" borderId="22" xfId="0" applyFont="1" applyBorder="1" applyAlignment="1" applyProtection="1">
      <alignment vertical="center"/>
    </xf>
    <xf numFmtId="0" fontId="9" fillId="0" borderId="27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0" xfId="0" applyFont="1" applyBorder="1" applyAlignment="1" applyProtection="1">
      <alignment horizontal="center" vertical="center" wrapText="1"/>
    </xf>
    <xf numFmtId="0" fontId="13" fillId="5" borderId="0" xfId="0" applyFont="1" applyFill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right" vertical="center"/>
    </xf>
    <xf numFmtId="0" fontId="0" fillId="2" borderId="3" xfId="0" applyFill="1" applyBorder="1" applyAlignment="1" applyProtection="1">
      <alignment horizontal="center" vertical="center"/>
      <protection locked="0"/>
    </xf>
    <xf numFmtId="2" fontId="0" fillId="0" borderId="10" xfId="0" applyNumberForma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vertical="center" readingOrder="1"/>
    </xf>
    <xf numFmtId="0" fontId="9" fillId="0" borderId="24" xfId="0" applyFont="1" applyBorder="1" applyAlignment="1" applyProtection="1">
      <alignment vertical="center" readingOrder="1"/>
    </xf>
    <xf numFmtId="0" fontId="0" fillId="0" borderId="27" xfId="0" applyBorder="1" applyProtection="1"/>
    <xf numFmtId="0" fontId="0" fillId="0" borderId="23" xfId="0" applyBorder="1" applyProtection="1"/>
    <xf numFmtId="0" fontId="3" fillId="3" borderId="9" xfId="0" applyFont="1" applyFill="1" applyBorder="1" applyAlignment="1" applyProtection="1">
      <alignment horizontal="center" vertical="center"/>
      <protection locked="0"/>
    </xf>
    <xf numFmtId="0" fontId="3" fillId="3" borderId="2" xfId="0" applyFont="1" applyFill="1" applyBorder="1" applyAlignment="1" applyProtection="1">
      <alignment horizontal="center" vertical="center"/>
      <protection locked="0"/>
    </xf>
    <xf numFmtId="0" fontId="3" fillId="3" borderId="28" xfId="0" applyFont="1" applyFill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</xf>
    <xf numFmtId="0" fontId="15" fillId="0" borderId="29" xfId="0" applyFont="1" applyBorder="1" applyAlignment="1" applyProtection="1">
      <alignment vertical="center"/>
    </xf>
    <xf numFmtId="0" fontId="0" fillId="0" borderId="30" xfId="0" applyBorder="1" applyProtection="1"/>
    <xf numFmtId="0" fontId="0" fillId="0" borderId="31" xfId="0" applyBorder="1" applyProtection="1"/>
    <xf numFmtId="0" fontId="15" fillId="0" borderId="32" xfId="0" applyFont="1" applyBorder="1" applyAlignment="1" applyProtection="1">
      <alignment vertical="center"/>
    </xf>
    <xf numFmtId="0" fontId="15" fillId="0" borderId="0" xfId="0" applyFont="1" applyBorder="1" applyProtection="1"/>
    <xf numFmtId="0" fontId="17" fillId="0" borderId="0" xfId="0" applyFont="1" applyBorder="1" applyProtection="1"/>
    <xf numFmtId="0" fontId="18" fillId="0" borderId="0" xfId="0" applyFont="1" applyBorder="1" applyProtection="1"/>
    <xf numFmtId="0" fontId="0" fillId="0" borderId="33" xfId="0" applyBorder="1" applyProtection="1"/>
    <xf numFmtId="0" fontId="0" fillId="0" borderId="32" xfId="0" applyBorder="1" applyProtection="1"/>
    <xf numFmtId="0" fontId="15" fillId="0" borderId="34" xfId="0" applyFont="1" applyBorder="1" applyAlignment="1" applyProtection="1">
      <alignment horizontal="left" vertical="center"/>
    </xf>
    <xf numFmtId="0" fontId="19" fillId="0" borderId="35" xfId="0" applyFont="1" applyBorder="1" applyProtection="1"/>
    <xf numFmtId="0" fontId="18" fillId="0" borderId="35" xfId="0" applyFont="1" applyBorder="1" applyProtection="1"/>
    <xf numFmtId="0" fontId="0" fillId="0" borderId="35" xfId="0" applyBorder="1" applyProtection="1"/>
    <xf numFmtId="0" fontId="0" fillId="0" borderId="36" xfId="0" applyBorder="1" applyProtection="1"/>
    <xf numFmtId="0" fontId="15" fillId="0" borderId="0" xfId="0" applyFont="1" applyBorder="1" applyAlignment="1" applyProtection="1">
      <alignment horizontal="left" vertical="center"/>
    </xf>
    <xf numFmtId="0" fontId="19" fillId="0" borderId="0" xfId="0" applyFont="1" applyBorder="1" applyProtection="1"/>
    <xf numFmtId="0" fontId="9" fillId="0" borderId="25" xfId="0" applyFont="1" applyBorder="1" applyAlignment="1" applyProtection="1">
      <alignment vertical="center" readingOrder="1"/>
    </xf>
    <xf numFmtId="0" fontId="9" fillId="0" borderId="26" xfId="0" applyFont="1" applyBorder="1" applyAlignment="1" applyProtection="1">
      <alignment vertical="center" readingOrder="1"/>
    </xf>
    <xf numFmtId="0" fontId="0" fillId="0" borderId="26" xfId="0" applyBorder="1" applyProtection="1"/>
    <xf numFmtId="0" fontId="3" fillId="3" borderId="12" xfId="0" applyFont="1" applyFill="1" applyBorder="1" applyAlignment="1" applyProtection="1">
      <alignment horizontal="center" vertical="center"/>
      <protection locked="0"/>
    </xf>
    <xf numFmtId="0" fontId="0" fillId="2" borderId="20" xfId="0" applyFill="1" applyBorder="1" applyAlignment="1" applyProtection="1">
      <alignment horizontal="center" vertical="center"/>
      <protection locked="0"/>
    </xf>
    <xf numFmtId="0" fontId="3" fillId="3" borderId="20" xfId="0" applyFont="1" applyFill="1" applyBorder="1" applyAlignment="1" applyProtection="1">
      <alignment horizontal="center" vertical="center"/>
      <protection locked="0"/>
    </xf>
    <xf numFmtId="164" fontId="20" fillId="0" borderId="0" xfId="0" applyNumberFormat="1" applyFont="1" applyFill="1" applyBorder="1" applyAlignment="1" applyProtection="1">
      <alignment horizontal="center"/>
    </xf>
    <xf numFmtId="0" fontId="4" fillId="0" borderId="18" xfId="0" applyFont="1" applyBorder="1" applyAlignment="1" applyProtection="1">
      <alignment horizontal="center" vertical="center" textRotation="90" wrapText="1"/>
    </xf>
    <xf numFmtId="0" fontId="3" fillId="0" borderId="19" xfId="0" applyFont="1" applyBorder="1" applyAlignment="1" applyProtection="1">
      <alignment textRotation="90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20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16" fillId="0" borderId="14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6" borderId="17" xfId="0" applyFont="1" applyFill="1" applyBorder="1" applyAlignment="1" applyProtection="1">
      <alignment horizontal="center" vertical="center"/>
      <protection locked="0"/>
    </xf>
    <xf numFmtId="0" fontId="16" fillId="6" borderId="15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wrapText="1"/>
    </xf>
    <xf numFmtId="0" fontId="1" fillId="0" borderId="6" xfId="0" applyFont="1" applyFill="1" applyBorder="1" applyAlignment="1" applyProtection="1">
      <alignment wrapText="1"/>
    </xf>
    <xf numFmtId="0" fontId="1" fillId="0" borderId="7" xfId="0" applyFont="1" applyFill="1" applyBorder="1" applyAlignment="1" applyProtection="1">
      <alignment wrapText="1"/>
    </xf>
    <xf numFmtId="0" fontId="2" fillId="0" borderId="3" xfId="0" applyFont="1" applyBorder="1" applyAlignment="1" applyProtection="1">
      <alignment horizontal="right" vertical="center"/>
    </xf>
    <xf numFmtId="0" fontId="2" fillId="0" borderId="16" xfId="0" applyFont="1" applyBorder="1" applyAlignment="1" applyProtection="1">
      <alignment horizontal="right" vertical="center"/>
    </xf>
    <xf numFmtId="1" fontId="5" fillId="0" borderId="3" xfId="0" applyNumberFormat="1" applyFont="1" applyBorder="1" applyAlignment="1" applyProtection="1">
      <alignment horizontal="right" vertical="center"/>
    </xf>
    <xf numFmtId="4" fontId="4" fillId="0" borderId="14" xfId="0" applyNumberFormat="1" applyFont="1" applyBorder="1" applyAlignment="1" applyProtection="1">
      <alignment horizontal="center" vertical="center"/>
    </xf>
    <xf numFmtId="4" fontId="4" fillId="0" borderId="17" xfId="0" applyNumberFormat="1" applyFont="1" applyBorder="1" applyAlignment="1" applyProtection="1">
      <alignment horizontal="center" vertical="center"/>
    </xf>
    <xf numFmtId="4" fontId="4" fillId="0" borderId="15" xfId="0" applyNumberFormat="1" applyFont="1" applyBorder="1" applyAlignment="1" applyProtection="1">
      <alignment horizontal="center" vertical="center"/>
    </xf>
    <xf numFmtId="2" fontId="4" fillId="0" borderId="0" xfId="0" applyNumberFormat="1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7.jpeg"/><Relationship Id="rId3" Type="http://schemas.openxmlformats.org/officeDocument/2006/relationships/image" Target="../media/image12.png"/><Relationship Id="rId7" Type="http://schemas.openxmlformats.org/officeDocument/2006/relationships/image" Target="../media/image16.png"/><Relationship Id="rId2" Type="http://schemas.openxmlformats.org/officeDocument/2006/relationships/image" Target="../media/image11.png"/><Relationship Id="rId1" Type="http://schemas.openxmlformats.org/officeDocument/2006/relationships/image" Target="../media/image10.png"/><Relationship Id="rId6" Type="http://schemas.openxmlformats.org/officeDocument/2006/relationships/image" Target="../media/image15.png"/><Relationship Id="rId5" Type="http://schemas.openxmlformats.org/officeDocument/2006/relationships/image" Target="../media/image14.png"/><Relationship Id="rId10" Type="http://schemas.openxmlformats.org/officeDocument/2006/relationships/image" Target="../media/image19.png"/><Relationship Id="rId4" Type="http://schemas.openxmlformats.org/officeDocument/2006/relationships/image" Target="../media/image13.png"/><Relationship Id="rId9" Type="http://schemas.openxmlformats.org/officeDocument/2006/relationships/image" Target="../media/image1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63500</xdr:colOff>
      <xdr:row>28</xdr:row>
      <xdr:rowOff>30487</xdr:rowOff>
    </xdr:from>
    <xdr:to>
      <xdr:col>6</xdr:col>
      <xdr:colOff>224766</xdr:colOff>
      <xdr:row>28</xdr:row>
      <xdr:rowOff>613833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53833" y="5650237"/>
          <a:ext cx="880933" cy="583346"/>
        </a:xfrm>
        <a:prstGeom prst="rect">
          <a:avLst/>
        </a:prstGeom>
      </xdr:spPr>
    </xdr:pic>
    <xdr:clientData/>
  </xdr:twoCellAnchor>
  <xdr:twoCellAnchor editAs="oneCell">
    <xdr:from>
      <xdr:col>5</xdr:col>
      <xdr:colOff>264584</xdr:colOff>
      <xdr:row>29</xdr:row>
      <xdr:rowOff>0</xdr:rowOff>
    </xdr:from>
    <xdr:to>
      <xdr:col>6</xdr:col>
      <xdr:colOff>56930</xdr:colOff>
      <xdr:row>29</xdr:row>
      <xdr:rowOff>584354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54917" y="6270742"/>
          <a:ext cx="512013" cy="584354"/>
        </a:xfrm>
        <a:prstGeom prst="rect">
          <a:avLst/>
        </a:prstGeom>
      </xdr:spPr>
    </xdr:pic>
    <xdr:clientData/>
  </xdr:twoCellAnchor>
  <xdr:twoCellAnchor editAs="oneCell">
    <xdr:from>
      <xdr:col>5</xdr:col>
      <xdr:colOff>211670</xdr:colOff>
      <xdr:row>29</xdr:row>
      <xdr:rowOff>52713</xdr:rowOff>
    </xdr:from>
    <xdr:to>
      <xdr:col>6</xdr:col>
      <xdr:colOff>51141</xdr:colOff>
      <xdr:row>29</xdr:row>
      <xdr:rowOff>592666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302003" y="6921296"/>
          <a:ext cx="559138" cy="539953"/>
        </a:xfrm>
        <a:prstGeom prst="rect">
          <a:avLst/>
        </a:prstGeom>
      </xdr:spPr>
    </xdr:pic>
    <xdr:clientData/>
  </xdr:twoCellAnchor>
  <xdr:twoCellAnchor editAs="oneCell">
    <xdr:from>
      <xdr:col>6</xdr:col>
      <xdr:colOff>76200</xdr:colOff>
      <xdr:row>36</xdr:row>
      <xdr:rowOff>76199</xdr:rowOff>
    </xdr:from>
    <xdr:to>
      <xdr:col>6</xdr:col>
      <xdr:colOff>714374</xdr:colOff>
      <xdr:row>36</xdr:row>
      <xdr:rowOff>160624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r="52940"/>
        <a:stretch>
          <a:fillRect/>
        </a:stretch>
      </xdr:blipFill>
      <xdr:spPr>
        <a:xfrm rot="5400000">
          <a:off x="1277000" y="5923899"/>
          <a:ext cx="246350" cy="1123949"/>
        </a:xfrm>
        <a:prstGeom prst="rect">
          <a:avLst/>
        </a:prstGeom>
      </xdr:spPr>
    </xdr:pic>
    <xdr:clientData/>
  </xdr:twoCellAnchor>
  <xdr:twoCellAnchor editAs="oneCell">
    <xdr:from>
      <xdr:col>6</xdr:col>
      <xdr:colOff>57151</xdr:colOff>
      <xdr:row>31</xdr:row>
      <xdr:rowOff>0</xdr:rowOff>
    </xdr:from>
    <xdr:to>
      <xdr:col>7</xdr:col>
      <xdr:colOff>0</xdr:colOff>
      <xdr:row>31</xdr:row>
      <xdr:rowOff>1191</xdr:rowOff>
    </xdr:to>
    <xdr:pic>
      <xdr:nvPicPr>
        <xdr:cNvPr id="4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19151" y="3420666"/>
          <a:ext cx="1095374" cy="27503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6</xdr:col>
      <xdr:colOff>57150</xdr:colOff>
      <xdr:row>31</xdr:row>
      <xdr:rowOff>0</xdr:rowOff>
    </xdr:from>
    <xdr:to>
      <xdr:col>7</xdr:col>
      <xdr:colOff>0</xdr:colOff>
      <xdr:row>31</xdr:row>
      <xdr:rowOff>0</xdr:rowOff>
    </xdr:to>
    <xdr:pic>
      <xdr:nvPicPr>
        <xdr:cNvPr id="50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819150" y="4057650"/>
          <a:ext cx="1057275" cy="2667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6</xdr:col>
      <xdr:colOff>57150</xdr:colOff>
      <xdr:row>31</xdr:row>
      <xdr:rowOff>0</xdr:rowOff>
    </xdr:from>
    <xdr:to>
      <xdr:col>7</xdr:col>
      <xdr:colOff>0</xdr:colOff>
      <xdr:row>31</xdr:row>
      <xdr:rowOff>1</xdr:rowOff>
    </xdr:to>
    <xdr:pic>
      <xdr:nvPicPr>
        <xdr:cNvPr id="51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819150" y="4714875"/>
          <a:ext cx="1066800" cy="18097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6</xdr:col>
      <xdr:colOff>104774</xdr:colOff>
      <xdr:row>36</xdr:row>
      <xdr:rowOff>295275</xdr:rowOff>
    </xdr:from>
    <xdr:to>
      <xdr:col>7</xdr:col>
      <xdr:colOff>0</xdr:colOff>
      <xdr:row>36</xdr:row>
      <xdr:rowOff>295275</xdr:rowOff>
    </xdr:to>
    <xdr:pic>
      <xdr:nvPicPr>
        <xdr:cNvPr id="5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866774" y="6581775"/>
          <a:ext cx="1009651" cy="2667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6</xdr:col>
      <xdr:colOff>114300</xdr:colOff>
      <xdr:row>31</xdr:row>
      <xdr:rowOff>0</xdr:rowOff>
    </xdr:from>
    <xdr:to>
      <xdr:col>6</xdr:col>
      <xdr:colOff>714374</xdr:colOff>
      <xdr:row>31</xdr:row>
      <xdr:rowOff>4392</xdr:rowOff>
    </xdr:to>
    <xdr:pic>
      <xdr:nvPicPr>
        <xdr:cNvPr id="5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876300" y="5320083"/>
          <a:ext cx="990599" cy="261567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6</xdr:col>
      <xdr:colOff>114301</xdr:colOff>
      <xdr:row>31</xdr:row>
      <xdr:rowOff>0</xdr:rowOff>
    </xdr:from>
    <xdr:to>
      <xdr:col>7</xdr:col>
      <xdr:colOff>0</xdr:colOff>
      <xdr:row>31</xdr:row>
      <xdr:rowOff>3481</xdr:rowOff>
    </xdr:to>
    <xdr:pic>
      <xdr:nvPicPr>
        <xdr:cNvPr id="5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876301" y="5928030"/>
          <a:ext cx="1000124" cy="30131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5</xdr:col>
      <xdr:colOff>211670</xdr:colOff>
      <xdr:row>30</xdr:row>
      <xdr:rowOff>52713</xdr:rowOff>
    </xdr:from>
    <xdr:to>
      <xdr:col>6</xdr:col>
      <xdr:colOff>51141</xdr:colOff>
      <xdr:row>30</xdr:row>
      <xdr:rowOff>592666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873503" y="8424130"/>
          <a:ext cx="559138" cy="53995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</xdr:row>
      <xdr:rowOff>22679</xdr:rowOff>
    </xdr:from>
    <xdr:to>
      <xdr:col>11</xdr:col>
      <xdr:colOff>698500</xdr:colOff>
      <xdr:row>5</xdr:row>
      <xdr:rowOff>338666</xdr:rowOff>
    </xdr:to>
    <xdr:cxnSp macro="">
      <xdr:nvCxnSpPr>
        <xdr:cNvPr id="17" name="Connecteur droit 16"/>
        <xdr:cNvCxnSpPr/>
      </xdr:nvCxnSpPr>
      <xdr:spPr>
        <a:xfrm>
          <a:off x="0" y="22679"/>
          <a:ext cx="8678333" cy="122615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38100</xdr:colOff>
      <xdr:row>1</xdr:row>
      <xdr:rowOff>31750</xdr:rowOff>
    </xdr:from>
    <xdr:to>
      <xdr:col>11</xdr:col>
      <xdr:colOff>709084</xdr:colOff>
      <xdr:row>5</xdr:row>
      <xdr:rowOff>368301</xdr:rowOff>
    </xdr:to>
    <xdr:cxnSp macro="">
      <xdr:nvCxnSpPr>
        <xdr:cNvPr id="18" name="Connecteur droit 17"/>
        <xdr:cNvCxnSpPr/>
      </xdr:nvCxnSpPr>
      <xdr:spPr>
        <a:xfrm flipV="1">
          <a:off x="38100" y="31750"/>
          <a:ext cx="8650817" cy="164888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1</xdr:row>
      <xdr:rowOff>47625</xdr:rowOff>
    </xdr:from>
    <xdr:to>
      <xdr:col>2</xdr:col>
      <xdr:colOff>897334</xdr:colOff>
      <xdr:row>1</xdr:row>
      <xdr:rowOff>212725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733550" y="323850"/>
          <a:ext cx="687784" cy="1651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187325</xdr:colOff>
      <xdr:row>2</xdr:row>
      <xdr:rowOff>9922</xdr:rowOff>
    </xdr:from>
    <xdr:to>
      <xdr:col>2</xdr:col>
      <xdr:colOff>886296</xdr:colOff>
      <xdr:row>2</xdr:row>
      <xdr:rowOff>185738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711325" y="562372"/>
          <a:ext cx="698971" cy="1758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217884</xdr:colOff>
      <xdr:row>3</xdr:row>
      <xdr:rowOff>43258</xdr:rowOff>
    </xdr:from>
    <xdr:to>
      <xdr:col>2</xdr:col>
      <xdr:colOff>852884</xdr:colOff>
      <xdr:row>3</xdr:row>
      <xdr:rowOff>150982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741884" y="871933"/>
          <a:ext cx="635000" cy="10772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240108</xdr:colOff>
      <xdr:row>6</xdr:row>
      <xdr:rowOff>6746</xdr:rowOff>
    </xdr:from>
    <xdr:to>
      <xdr:col>2</xdr:col>
      <xdr:colOff>869639</xdr:colOff>
      <xdr:row>6</xdr:row>
      <xdr:rowOff>173037</xdr:rowOff>
    </xdr:to>
    <xdr:pic>
      <xdr:nvPicPr>
        <xdr:cNvPr id="5" name="Picture 7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764108" y="1664096"/>
          <a:ext cx="629531" cy="16629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202010</xdr:colOff>
      <xdr:row>4</xdr:row>
      <xdr:rowOff>18230</xdr:rowOff>
    </xdr:from>
    <xdr:to>
      <xdr:col>2</xdr:col>
      <xdr:colOff>843360</xdr:colOff>
      <xdr:row>4</xdr:row>
      <xdr:rowOff>187578</xdr:rowOff>
    </xdr:to>
    <xdr:pic>
      <xdr:nvPicPr>
        <xdr:cNvPr id="6" name="Picture 8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726010" y="1123130"/>
          <a:ext cx="641350" cy="16934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227410</xdr:colOff>
      <xdr:row>5</xdr:row>
      <xdr:rowOff>5463</xdr:rowOff>
    </xdr:from>
    <xdr:to>
      <xdr:col>2</xdr:col>
      <xdr:colOff>820493</xdr:colOff>
      <xdr:row>5</xdr:row>
      <xdr:rowOff>184148</xdr:rowOff>
    </xdr:to>
    <xdr:pic>
      <xdr:nvPicPr>
        <xdr:cNvPr id="7" name="Picture 9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751410" y="1386588"/>
          <a:ext cx="593083" cy="17868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448206</xdr:colOff>
      <xdr:row>9</xdr:row>
      <xdr:rowOff>1586</xdr:rowOff>
    </xdr:from>
    <xdr:to>
      <xdr:col>2</xdr:col>
      <xdr:colOff>535384</xdr:colOff>
      <xdr:row>9</xdr:row>
      <xdr:rowOff>285749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47059"/>
        <a:stretch>
          <a:fillRect/>
        </a:stretch>
      </xdr:blipFill>
      <xdr:spPr>
        <a:xfrm>
          <a:off x="1972206" y="2487611"/>
          <a:ext cx="87178" cy="284163"/>
        </a:xfrm>
        <a:prstGeom prst="rect">
          <a:avLst/>
        </a:prstGeom>
      </xdr:spPr>
    </xdr:pic>
    <xdr:clientData/>
  </xdr:twoCellAnchor>
  <xdr:twoCellAnchor editAs="oneCell">
    <xdr:from>
      <xdr:col>2</xdr:col>
      <xdr:colOff>357585</xdr:colOff>
      <xdr:row>7</xdr:row>
      <xdr:rowOff>19050</xdr:rowOff>
    </xdr:from>
    <xdr:to>
      <xdr:col>2</xdr:col>
      <xdr:colOff>641441</xdr:colOff>
      <xdr:row>7</xdr:row>
      <xdr:rowOff>276224</xdr:rowOff>
    </xdr:to>
    <xdr:pic>
      <xdr:nvPicPr>
        <xdr:cNvPr id="9" name="Image 8" descr="cadre.jpg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1881585" y="1952625"/>
          <a:ext cx="283856" cy="257174"/>
        </a:xfrm>
        <a:prstGeom prst="rect">
          <a:avLst/>
        </a:prstGeom>
      </xdr:spPr>
    </xdr:pic>
    <xdr:clientData/>
  </xdr:twoCellAnchor>
  <xdr:twoCellAnchor editAs="oneCell">
    <xdr:from>
      <xdr:col>2</xdr:col>
      <xdr:colOff>433945</xdr:colOff>
      <xdr:row>8</xdr:row>
      <xdr:rowOff>9525</xdr:rowOff>
    </xdr:from>
    <xdr:to>
      <xdr:col>2</xdr:col>
      <xdr:colOff>548000</xdr:colOff>
      <xdr:row>9</xdr:row>
      <xdr:rowOff>30163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39697"/>
        <a:stretch>
          <a:fillRect/>
        </a:stretch>
      </xdr:blipFill>
      <xdr:spPr>
        <a:xfrm>
          <a:off x="1957945" y="2219325"/>
          <a:ext cx="114055" cy="296863"/>
        </a:xfrm>
        <a:prstGeom prst="rect">
          <a:avLst/>
        </a:prstGeom>
      </xdr:spPr>
    </xdr:pic>
    <xdr:clientData/>
  </xdr:twoCellAnchor>
  <xdr:twoCellAnchor editAs="oneCell">
    <xdr:from>
      <xdr:col>2</xdr:col>
      <xdr:colOff>209550</xdr:colOff>
      <xdr:row>0</xdr:row>
      <xdr:rowOff>19050</xdr:rowOff>
    </xdr:from>
    <xdr:to>
      <xdr:col>2</xdr:col>
      <xdr:colOff>885825</xdr:colOff>
      <xdr:row>0</xdr:row>
      <xdr:rowOff>200025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733550" y="19050"/>
          <a:ext cx="676275" cy="1809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3"/>
  <sheetViews>
    <sheetView tabSelected="1" zoomScale="70" zoomScaleNormal="70" workbookViewId="0">
      <selection activeCell="N22" sqref="N22"/>
    </sheetView>
  </sheetViews>
  <sheetFormatPr baseColWidth="10" defaultColWidth="11.42578125" defaultRowHeight="12.75"/>
  <cols>
    <col min="1" max="1" width="10.42578125" style="5" customWidth="1"/>
    <col min="2" max="2" width="15.7109375" style="5" customWidth="1"/>
    <col min="3" max="3" width="6.7109375" style="5" hidden="1" customWidth="1"/>
    <col min="4" max="4" width="13.7109375" style="5" customWidth="1"/>
    <col min="5" max="5" width="16.42578125" style="5" customWidth="1"/>
    <col min="6" max="12" width="10.7109375" style="5" customWidth="1"/>
    <col min="13" max="13" width="20.7109375" style="5" customWidth="1"/>
    <col min="14" max="16384" width="11.42578125" style="5"/>
  </cols>
  <sheetData>
    <row r="1" spans="1:17" ht="5.25" customHeight="1" thickBot="1"/>
    <row r="2" spans="1:17" ht="18.75" customHeight="1" thickBot="1">
      <c r="A2" s="60"/>
      <c r="B2" s="61"/>
      <c r="C2" s="61"/>
      <c r="D2" s="93" t="s">
        <v>37</v>
      </c>
      <c r="E2" s="94"/>
      <c r="F2" s="95"/>
      <c r="G2" s="95"/>
      <c r="H2" s="95"/>
      <c r="I2" s="96"/>
      <c r="J2" s="61"/>
      <c r="K2" s="61"/>
      <c r="L2" s="62"/>
      <c r="M2" s="11"/>
      <c r="N2" s="11"/>
      <c r="O2" s="11"/>
    </row>
    <row r="3" spans="1:17" ht="15" customHeight="1">
      <c r="A3" s="63"/>
      <c r="B3" s="64"/>
      <c r="C3" s="64"/>
      <c r="D3" s="65"/>
      <c r="E3" s="66"/>
      <c r="F3" s="66"/>
      <c r="G3" s="11"/>
      <c r="H3" s="11"/>
      <c r="I3" s="11"/>
      <c r="J3" s="11"/>
      <c r="K3" s="11"/>
      <c r="L3" s="67"/>
      <c r="M3" s="11"/>
      <c r="N3" s="11"/>
      <c r="O3" s="11"/>
    </row>
    <row r="4" spans="1:17" ht="15" customHeight="1">
      <c r="A4" s="63"/>
      <c r="B4" s="64"/>
      <c r="C4" s="64"/>
      <c r="D4" s="65"/>
      <c r="E4" s="66"/>
      <c r="F4" s="66"/>
      <c r="G4" s="11"/>
      <c r="H4" s="11"/>
      <c r="I4" s="11"/>
      <c r="J4" s="11"/>
      <c r="K4" s="11"/>
      <c r="L4" s="67"/>
      <c r="M4" s="11"/>
      <c r="N4" s="11"/>
      <c r="O4" s="11"/>
    </row>
    <row r="5" spans="1:17" ht="15" customHeight="1">
      <c r="A5" s="68"/>
      <c r="B5" s="64"/>
      <c r="C5" s="64"/>
      <c r="D5" s="65"/>
      <c r="E5" s="66"/>
      <c r="F5" s="66"/>
      <c r="G5" s="11"/>
      <c r="H5" s="11"/>
      <c r="I5" s="11"/>
      <c r="J5" s="11"/>
      <c r="K5" s="11"/>
      <c r="L5" s="67"/>
      <c r="M5" s="11"/>
      <c r="N5" s="11"/>
      <c r="O5" s="11"/>
    </row>
    <row r="6" spans="1:17" ht="15" customHeight="1" thickBot="1">
      <c r="A6" s="69"/>
      <c r="B6" s="70"/>
      <c r="C6" s="70"/>
      <c r="D6" s="71"/>
      <c r="E6" s="71"/>
      <c r="F6" s="71"/>
      <c r="G6" s="72"/>
      <c r="H6" s="72"/>
      <c r="I6" s="72"/>
      <c r="J6" s="72"/>
      <c r="K6" s="72"/>
      <c r="L6" s="73"/>
      <c r="M6" s="11"/>
      <c r="N6" s="11"/>
      <c r="O6" s="11"/>
    </row>
    <row r="7" spans="1:17" ht="15" customHeight="1">
      <c r="A7" s="74"/>
      <c r="B7" s="75"/>
      <c r="C7" s="75"/>
      <c r="D7" s="66"/>
      <c r="E7" s="66"/>
      <c r="F7" s="66"/>
      <c r="G7" s="11"/>
      <c r="H7" s="11"/>
      <c r="I7" s="11"/>
      <c r="J7" s="11"/>
      <c r="K7" s="11"/>
      <c r="L7" s="11"/>
      <c r="M7" s="11"/>
      <c r="N7" s="11"/>
      <c r="O7" s="11"/>
    </row>
    <row r="8" spans="1:17" ht="18.75" customHeight="1">
      <c r="A8" s="47" t="s">
        <v>35</v>
      </c>
      <c r="B8" s="41"/>
      <c r="C8" s="40"/>
      <c r="D8" s="40"/>
      <c r="E8" s="40"/>
      <c r="F8" s="40"/>
      <c r="G8" s="40"/>
      <c r="H8" s="42"/>
      <c r="I8" s="40"/>
      <c r="J8" s="40"/>
      <c r="K8" s="40"/>
      <c r="L8" s="40"/>
      <c r="M8" s="11"/>
      <c r="N8" s="11"/>
      <c r="O8" s="11"/>
    </row>
    <row r="9" spans="1:17" ht="13.5" customHeight="1" thickBot="1"/>
    <row r="10" spans="1:17" ht="28.5" customHeight="1" thickBot="1">
      <c r="A10" s="3" t="s">
        <v>8</v>
      </c>
      <c r="B10" s="4" t="s">
        <v>36</v>
      </c>
      <c r="C10" s="3" t="s">
        <v>0</v>
      </c>
      <c r="D10" s="3" t="s">
        <v>1</v>
      </c>
      <c r="E10" s="4" t="s">
        <v>16</v>
      </c>
      <c r="F10" s="3" t="s">
        <v>2</v>
      </c>
      <c r="G10" s="3" t="s">
        <v>3</v>
      </c>
      <c r="H10" s="3" t="s">
        <v>4</v>
      </c>
      <c r="I10" s="3" t="s">
        <v>5</v>
      </c>
      <c r="J10" s="3" t="s">
        <v>6</v>
      </c>
      <c r="K10" s="3" t="s">
        <v>7</v>
      </c>
      <c r="L10" s="3" t="s">
        <v>30</v>
      </c>
      <c r="N10" s="38"/>
      <c r="O10" s="38"/>
      <c r="P10" s="38"/>
      <c r="Q10" s="38"/>
    </row>
    <row r="11" spans="1:17" ht="4.5" customHeight="1">
      <c r="A11" s="97"/>
      <c r="B11" s="98"/>
      <c r="C11" s="98"/>
      <c r="D11" s="98"/>
      <c r="E11" s="98"/>
      <c r="F11" s="98"/>
      <c r="G11" s="98"/>
      <c r="H11" s="98"/>
      <c r="I11" s="98"/>
      <c r="J11" s="98"/>
      <c r="K11" s="99"/>
      <c r="L11" s="34"/>
      <c r="N11" s="38"/>
      <c r="O11" s="38"/>
      <c r="P11" s="38"/>
      <c r="Q11" s="38"/>
    </row>
    <row r="12" spans="1:17" ht="30" customHeight="1">
      <c r="A12" s="28"/>
      <c r="B12" s="29"/>
      <c r="C12" s="27">
        <v>1</v>
      </c>
      <c r="D12" s="30"/>
      <c r="E12" s="28"/>
      <c r="F12" s="6">
        <f t="shared" ref="F12:F18" si="0">IF(B12=6,C12*D12*E12,0)</f>
        <v>0</v>
      </c>
      <c r="G12" s="6">
        <f t="shared" ref="G12:G18" si="1">IF(B12=8,C12*D12*E12,0)</f>
        <v>0</v>
      </c>
      <c r="H12" s="6">
        <f t="shared" ref="H12:H18" si="2">IF(B12=10,C12*D12*E12,0)</f>
        <v>0</v>
      </c>
      <c r="I12" s="6">
        <f t="shared" ref="I12:I18" si="3">IF(B12=12,C12*D12*E12,0)</f>
        <v>0</v>
      </c>
      <c r="J12" s="6">
        <f t="shared" ref="J12:J17" si="4">IF(B12=14,C12*D12*E12,0)</f>
        <v>0</v>
      </c>
      <c r="K12" s="6">
        <f t="shared" ref="K12:K18" si="5">IF(B12=16,C12*D12*E12,0)</f>
        <v>0</v>
      </c>
      <c r="L12" s="6">
        <f>IF(B12=20,C12*D12*E12,0)</f>
        <v>0</v>
      </c>
      <c r="N12" s="38"/>
      <c r="O12" s="38"/>
      <c r="P12" s="38"/>
      <c r="Q12" s="38"/>
    </row>
    <row r="13" spans="1:17" ht="30" customHeight="1">
      <c r="A13" s="28"/>
      <c r="B13" s="29"/>
      <c r="C13" s="27">
        <v>1</v>
      </c>
      <c r="D13" s="30" t="s">
        <v>32</v>
      </c>
      <c r="E13" s="31" t="s">
        <v>32</v>
      </c>
      <c r="F13" s="6">
        <f t="shared" si="0"/>
        <v>0</v>
      </c>
      <c r="G13" s="6">
        <f t="shared" si="1"/>
        <v>0</v>
      </c>
      <c r="H13" s="6">
        <f t="shared" si="2"/>
        <v>0</v>
      </c>
      <c r="I13" s="6">
        <f t="shared" si="3"/>
        <v>0</v>
      </c>
      <c r="J13" s="6">
        <f t="shared" si="4"/>
        <v>0</v>
      </c>
      <c r="K13" s="6">
        <f t="shared" si="5"/>
        <v>0</v>
      </c>
      <c r="L13" s="6">
        <f t="shared" ref="L13:L18" si="6">IF(B13=20,C13*D13*E13,0)</f>
        <v>0</v>
      </c>
      <c r="N13" s="38"/>
      <c r="O13" s="38"/>
      <c r="P13" s="38"/>
      <c r="Q13" s="38"/>
    </row>
    <row r="14" spans="1:17" ht="30" customHeight="1">
      <c r="A14" s="28" t="s">
        <v>32</v>
      </c>
      <c r="B14" s="29"/>
      <c r="C14" s="27">
        <v>1</v>
      </c>
      <c r="D14" s="30" t="s">
        <v>32</v>
      </c>
      <c r="E14" s="31" t="s">
        <v>32</v>
      </c>
      <c r="F14" s="6">
        <f t="shared" si="0"/>
        <v>0</v>
      </c>
      <c r="G14" s="6">
        <f t="shared" si="1"/>
        <v>0</v>
      </c>
      <c r="H14" s="6">
        <f t="shared" si="2"/>
        <v>0</v>
      </c>
      <c r="I14" s="6">
        <f t="shared" si="3"/>
        <v>0</v>
      </c>
      <c r="J14" s="6">
        <f t="shared" si="4"/>
        <v>0</v>
      </c>
      <c r="K14" s="6">
        <f t="shared" si="5"/>
        <v>0</v>
      </c>
      <c r="L14" s="6">
        <f t="shared" si="6"/>
        <v>0</v>
      </c>
      <c r="N14" s="38"/>
      <c r="O14" s="38"/>
      <c r="P14" s="38"/>
      <c r="Q14" s="38"/>
    </row>
    <row r="15" spans="1:17" ht="30" customHeight="1">
      <c r="A15" s="28"/>
      <c r="B15" s="29"/>
      <c r="C15" s="27">
        <v>1</v>
      </c>
      <c r="D15" s="30"/>
      <c r="E15" s="31"/>
      <c r="F15" s="6">
        <f t="shared" si="0"/>
        <v>0</v>
      </c>
      <c r="G15" s="6">
        <f t="shared" si="1"/>
        <v>0</v>
      </c>
      <c r="H15" s="6">
        <f t="shared" si="2"/>
        <v>0</v>
      </c>
      <c r="I15" s="6">
        <f t="shared" si="3"/>
        <v>0</v>
      </c>
      <c r="J15" s="6">
        <f t="shared" si="4"/>
        <v>0</v>
      </c>
      <c r="K15" s="6">
        <f t="shared" si="5"/>
        <v>0</v>
      </c>
      <c r="L15" s="6">
        <f t="shared" si="6"/>
        <v>0</v>
      </c>
      <c r="N15" s="38"/>
      <c r="O15" s="38"/>
      <c r="P15" s="38"/>
      <c r="Q15" s="38"/>
    </row>
    <row r="16" spans="1:17" ht="30" customHeight="1">
      <c r="A16" s="28"/>
      <c r="B16" s="29"/>
      <c r="C16" s="27">
        <v>1</v>
      </c>
      <c r="D16" s="30"/>
      <c r="E16" s="31"/>
      <c r="F16" s="6">
        <f t="shared" si="0"/>
        <v>0</v>
      </c>
      <c r="G16" s="6">
        <f t="shared" si="1"/>
        <v>0</v>
      </c>
      <c r="H16" s="6">
        <f t="shared" si="2"/>
        <v>0</v>
      </c>
      <c r="I16" s="6">
        <f t="shared" si="3"/>
        <v>0</v>
      </c>
      <c r="J16" s="6">
        <f t="shared" si="4"/>
        <v>0</v>
      </c>
      <c r="K16" s="6">
        <f t="shared" si="5"/>
        <v>0</v>
      </c>
      <c r="L16" s="6">
        <f t="shared" si="6"/>
        <v>0</v>
      </c>
      <c r="N16" s="38"/>
      <c r="O16" s="38"/>
      <c r="P16" s="38"/>
      <c r="Q16" s="38"/>
    </row>
    <row r="17" spans="1:19" ht="30" customHeight="1">
      <c r="A17" s="28" t="s">
        <v>32</v>
      </c>
      <c r="B17" s="29"/>
      <c r="C17" s="27">
        <v>1</v>
      </c>
      <c r="D17" s="30" t="s">
        <v>32</v>
      </c>
      <c r="E17" s="31" t="s">
        <v>32</v>
      </c>
      <c r="F17" s="6">
        <f t="shared" si="0"/>
        <v>0</v>
      </c>
      <c r="G17" s="6">
        <f t="shared" si="1"/>
        <v>0</v>
      </c>
      <c r="H17" s="6">
        <f t="shared" si="2"/>
        <v>0</v>
      </c>
      <c r="I17" s="6">
        <f t="shared" si="3"/>
        <v>0</v>
      </c>
      <c r="J17" s="6">
        <f t="shared" si="4"/>
        <v>0</v>
      </c>
      <c r="K17" s="6">
        <f t="shared" si="5"/>
        <v>0</v>
      </c>
      <c r="L17" s="6">
        <f t="shared" si="6"/>
        <v>0</v>
      </c>
    </row>
    <row r="18" spans="1:19" ht="30" customHeight="1">
      <c r="A18" s="28"/>
      <c r="B18" s="29"/>
      <c r="C18" s="27">
        <v>1</v>
      </c>
      <c r="D18" s="30"/>
      <c r="E18" s="31"/>
      <c r="F18" s="6">
        <f t="shared" si="0"/>
        <v>0</v>
      </c>
      <c r="G18" s="6">
        <f t="shared" si="1"/>
        <v>0</v>
      </c>
      <c r="H18" s="6">
        <f t="shared" si="2"/>
        <v>0</v>
      </c>
      <c r="I18" s="6">
        <f t="shared" si="3"/>
        <v>0</v>
      </c>
      <c r="J18" s="6">
        <v>0</v>
      </c>
      <c r="K18" s="6">
        <f t="shared" si="5"/>
        <v>0</v>
      </c>
      <c r="L18" s="6">
        <f t="shared" si="6"/>
        <v>0</v>
      </c>
    </row>
    <row r="19" spans="1:19" ht="20.100000000000001" customHeight="1">
      <c r="A19" s="7"/>
      <c r="B19" s="102" t="s">
        <v>15</v>
      </c>
      <c r="C19" s="102"/>
      <c r="D19" s="102"/>
      <c r="E19" s="102"/>
      <c r="F19" s="8">
        <f t="shared" ref="F19:L19" si="7">SUM(F12:F18)</f>
        <v>0</v>
      </c>
      <c r="G19" s="8">
        <f t="shared" si="7"/>
        <v>0</v>
      </c>
      <c r="H19" s="8">
        <f t="shared" si="7"/>
        <v>0</v>
      </c>
      <c r="I19" s="8">
        <f t="shared" si="7"/>
        <v>0</v>
      </c>
      <c r="J19" s="8">
        <f t="shared" si="7"/>
        <v>0</v>
      </c>
      <c r="K19" s="8">
        <f t="shared" si="7"/>
        <v>0</v>
      </c>
      <c r="L19" s="8">
        <f t="shared" si="7"/>
        <v>0</v>
      </c>
      <c r="M19" s="37"/>
    </row>
    <row r="20" spans="1:19" ht="20.100000000000001" customHeight="1">
      <c r="A20" s="7"/>
      <c r="B20" s="102" t="s">
        <v>17</v>
      </c>
      <c r="C20" s="102"/>
      <c r="D20" s="102"/>
      <c r="E20" s="102"/>
      <c r="F20" s="9">
        <v>0.222</v>
      </c>
      <c r="G20" s="9">
        <v>0.39500000000000002</v>
      </c>
      <c r="H20" s="9">
        <v>0.61699999999999999</v>
      </c>
      <c r="I20" s="9">
        <v>0.88800000000000001</v>
      </c>
      <c r="J20" s="9">
        <v>1.208</v>
      </c>
      <c r="K20" s="9">
        <v>1.5780000000000001</v>
      </c>
      <c r="L20" s="9">
        <v>2.4660000000000002</v>
      </c>
      <c r="M20" s="36"/>
    </row>
    <row r="21" spans="1:19" ht="20.100000000000001" customHeight="1" thickBot="1">
      <c r="A21" s="7"/>
      <c r="B21" s="102" t="s">
        <v>18</v>
      </c>
      <c r="C21" s="102"/>
      <c r="D21" s="102"/>
      <c r="E21" s="102"/>
      <c r="F21" s="35">
        <f t="shared" ref="F21:L21" si="8">+F19*F20</f>
        <v>0</v>
      </c>
      <c r="G21" s="35">
        <f t="shared" si="8"/>
        <v>0</v>
      </c>
      <c r="H21" s="35">
        <f t="shared" si="8"/>
        <v>0</v>
      </c>
      <c r="I21" s="35">
        <f t="shared" si="8"/>
        <v>0</v>
      </c>
      <c r="J21" s="35">
        <f t="shared" si="8"/>
        <v>0</v>
      </c>
      <c r="K21" s="35">
        <f t="shared" si="8"/>
        <v>0</v>
      </c>
      <c r="L21" s="35">
        <f t="shared" si="8"/>
        <v>0</v>
      </c>
    </row>
    <row r="22" spans="1:19" ht="20.100000000000001" customHeight="1" thickBot="1">
      <c r="A22" s="7"/>
      <c r="B22" s="100" t="s">
        <v>19</v>
      </c>
      <c r="C22" s="100"/>
      <c r="D22" s="100"/>
      <c r="E22" s="101"/>
      <c r="F22" s="103">
        <f>SUM(F21:L21)</f>
        <v>0</v>
      </c>
      <c r="G22" s="104"/>
      <c r="H22" s="104"/>
      <c r="I22" s="104"/>
      <c r="J22" s="104"/>
      <c r="K22" s="104"/>
      <c r="L22" s="105"/>
    </row>
    <row r="23" spans="1:19">
      <c r="N23" s="10"/>
      <c r="O23" s="10"/>
      <c r="P23" s="10"/>
      <c r="Q23" s="10"/>
      <c r="R23" s="10"/>
      <c r="S23" s="10"/>
    </row>
    <row r="24" spans="1:19" ht="8.25" customHeight="1" thickBot="1">
      <c r="C24" s="33" t="s">
        <v>29</v>
      </c>
    </row>
    <row r="25" spans="1:19" ht="20.100000000000001" customHeight="1" thickBot="1">
      <c r="B25" s="32"/>
      <c r="C25" s="10"/>
      <c r="E25" s="47" t="s">
        <v>33</v>
      </c>
      <c r="F25" s="47"/>
      <c r="G25" s="47"/>
      <c r="H25" s="47"/>
      <c r="I25" s="47"/>
      <c r="J25" s="47"/>
      <c r="K25" s="47"/>
    </row>
    <row r="26" spans="1:19" ht="20.100000000000001" customHeight="1" thickBot="1">
      <c r="B26" s="48" t="s">
        <v>34</v>
      </c>
    </row>
    <row r="27" spans="1:19" ht="30.75" customHeight="1">
      <c r="E27" s="87" t="s">
        <v>9</v>
      </c>
      <c r="F27" s="88"/>
      <c r="G27" s="89"/>
      <c r="H27" s="85" t="s">
        <v>10</v>
      </c>
      <c r="I27" s="85"/>
      <c r="J27" s="86"/>
      <c r="K27" s="83" t="s">
        <v>14</v>
      </c>
      <c r="L27" s="13"/>
    </row>
    <row r="28" spans="1:19" ht="33.75" customHeight="1" thickBot="1">
      <c r="E28" s="90"/>
      <c r="F28" s="91"/>
      <c r="G28" s="92"/>
      <c r="H28" s="45" t="s">
        <v>11</v>
      </c>
      <c r="I28" s="59" t="s">
        <v>12</v>
      </c>
      <c r="J28" s="46" t="s">
        <v>13</v>
      </c>
      <c r="K28" s="84"/>
      <c r="L28" s="13"/>
    </row>
    <row r="29" spans="1:19" ht="50.1" customHeight="1">
      <c r="A29" s="11"/>
      <c r="B29" s="16"/>
      <c r="C29" s="12"/>
      <c r="D29" s="15"/>
      <c r="E29" s="43" t="s">
        <v>38</v>
      </c>
      <c r="F29" s="44"/>
      <c r="G29" s="54"/>
      <c r="H29" s="56"/>
      <c r="I29" s="57"/>
      <c r="J29" s="57"/>
      <c r="K29" s="51" t="str">
        <f>IF(H29="","",2*(H29+I29)+20.5*(J29/1000))</f>
        <v/>
      </c>
      <c r="L29" s="13"/>
    </row>
    <row r="30" spans="1:19" ht="50.1" customHeight="1">
      <c r="A30" s="11"/>
      <c r="B30" s="16"/>
      <c r="C30" s="12"/>
      <c r="D30" s="15"/>
      <c r="E30" s="53" t="s">
        <v>39</v>
      </c>
      <c r="F30" s="52"/>
      <c r="G30" s="55"/>
      <c r="H30" s="58"/>
      <c r="I30" s="50"/>
      <c r="J30" s="28"/>
      <c r="K30" s="26" t="str">
        <f>IF(H30="","",H30+22*J30/1000)</f>
        <v/>
      </c>
      <c r="M30" s="49"/>
    </row>
    <row r="31" spans="1:19" ht="50.1" customHeight="1" thickBot="1">
      <c r="A31" s="11"/>
      <c r="B31" s="16"/>
      <c r="C31" s="12"/>
      <c r="D31" s="15"/>
      <c r="E31" s="76" t="s">
        <v>40</v>
      </c>
      <c r="F31" s="77"/>
      <c r="G31" s="78"/>
      <c r="H31" s="79"/>
      <c r="I31" s="80"/>
      <c r="J31" s="81"/>
      <c r="K31" s="39" t="str">
        <f>IF(H31="","",H31+22*J31/1000)</f>
        <v/>
      </c>
      <c r="M31" s="49"/>
    </row>
    <row r="32" spans="1:19" ht="50.1" customHeight="1">
      <c r="A32" s="11"/>
      <c r="B32" s="16"/>
      <c r="C32" s="12"/>
      <c r="D32" s="15"/>
      <c r="E32" s="2"/>
      <c r="L32" s="13"/>
    </row>
    <row r="33" spans="1:12" ht="50.1" customHeight="1">
      <c r="A33" s="11"/>
      <c r="B33" s="16"/>
      <c r="C33" s="12"/>
      <c r="D33" s="12"/>
      <c r="E33" s="17"/>
      <c r="L33" s="82" t="s">
        <v>41</v>
      </c>
    </row>
    <row r="34" spans="1:12" ht="50.1" customHeight="1">
      <c r="A34" s="11"/>
      <c r="B34" s="16"/>
      <c r="C34" s="12"/>
      <c r="D34" s="12"/>
      <c r="E34" s="17"/>
      <c r="L34" s="13"/>
    </row>
    <row r="35" spans="1:12" ht="50.1" customHeight="1">
      <c r="A35" s="11"/>
      <c r="B35" s="16"/>
      <c r="C35" s="12"/>
      <c r="D35" s="15"/>
      <c r="E35" s="2"/>
      <c r="L35" s="13"/>
    </row>
    <row r="36" spans="1:12" ht="50.1" customHeight="1">
      <c r="A36" s="11"/>
      <c r="B36" s="16"/>
      <c r="C36" s="12"/>
      <c r="D36" s="15"/>
      <c r="E36" s="2"/>
      <c r="L36" s="13"/>
    </row>
    <row r="37" spans="1:12" ht="50.1" customHeight="1">
      <c r="A37" s="11"/>
      <c r="B37" s="16"/>
      <c r="C37" s="12"/>
      <c r="D37" s="15"/>
      <c r="E37" s="2"/>
      <c r="L37" s="13"/>
    </row>
    <row r="38" spans="1:12" ht="50.1" customHeight="1">
      <c r="A38" s="11"/>
      <c r="B38" s="16"/>
      <c r="C38" s="12"/>
      <c r="D38" s="15"/>
      <c r="E38" s="2"/>
      <c r="F38" s="13"/>
      <c r="G38" s="13"/>
      <c r="H38" s="13"/>
      <c r="I38" s="13"/>
      <c r="J38" s="13"/>
      <c r="K38" s="13"/>
      <c r="L38" s="13"/>
    </row>
    <row r="39" spans="1:12" ht="50.1" customHeight="1">
      <c r="A39" s="11"/>
      <c r="B39" s="16"/>
      <c r="C39" s="12"/>
      <c r="D39" s="12"/>
      <c r="E39" s="17"/>
      <c r="F39" s="13"/>
      <c r="G39" s="13"/>
      <c r="H39" s="13"/>
      <c r="I39" s="13"/>
      <c r="J39" s="13"/>
      <c r="K39" s="13"/>
      <c r="L39" s="13"/>
    </row>
    <row r="40" spans="1:12" ht="50.1" customHeight="1">
      <c r="A40" s="11"/>
      <c r="B40" s="16"/>
      <c r="C40" s="12"/>
      <c r="D40" s="12"/>
      <c r="E40" s="17"/>
      <c r="F40" s="13"/>
      <c r="G40" s="13"/>
      <c r="H40" s="13"/>
      <c r="I40" s="13"/>
      <c r="J40" s="13"/>
      <c r="K40" s="13"/>
      <c r="L40" s="13"/>
    </row>
    <row r="41" spans="1:12" ht="50.1" customHeight="1">
      <c r="A41" s="11"/>
      <c r="B41" s="18"/>
      <c r="C41" s="12"/>
      <c r="D41" s="15"/>
      <c r="E41" s="2"/>
      <c r="F41" s="13"/>
      <c r="G41" s="13"/>
      <c r="H41" s="13"/>
      <c r="I41" s="13"/>
      <c r="J41" s="13"/>
      <c r="K41" s="13"/>
      <c r="L41" s="13"/>
    </row>
    <row r="42" spans="1:12" ht="50.1" customHeight="1">
      <c r="A42" s="11"/>
      <c r="B42" s="14"/>
      <c r="C42" s="12"/>
      <c r="D42" s="15"/>
      <c r="E42" s="2"/>
      <c r="F42" s="13"/>
      <c r="G42" s="13"/>
      <c r="H42" s="13"/>
      <c r="I42" s="13"/>
      <c r="J42" s="13"/>
      <c r="K42" s="13"/>
      <c r="L42" s="13"/>
    </row>
    <row r="43" spans="1:12" ht="50.1" customHeight="1">
      <c r="A43" s="11"/>
      <c r="B43" s="16"/>
      <c r="C43" s="12"/>
      <c r="D43" s="15"/>
      <c r="E43" s="2"/>
      <c r="F43" s="13"/>
      <c r="G43" s="13"/>
      <c r="H43" s="13"/>
      <c r="I43" s="13"/>
      <c r="J43" s="13"/>
      <c r="K43" s="13"/>
      <c r="L43" s="13"/>
    </row>
    <row r="44" spans="1:12" ht="50.1" customHeight="1">
      <c r="A44" s="11"/>
      <c r="B44" s="16"/>
      <c r="C44" s="12"/>
      <c r="D44" s="15"/>
      <c r="E44" s="2"/>
      <c r="F44" s="13"/>
      <c r="G44" s="13"/>
      <c r="H44" s="13"/>
      <c r="I44" s="13"/>
      <c r="J44" s="13"/>
      <c r="K44" s="13"/>
      <c r="L44" s="13"/>
    </row>
    <row r="45" spans="1:12" ht="50.1" customHeight="1">
      <c r="A45" s="11"/>
      <c r="B45" s="16"/>
      <c r="C45" s="12"/>
      <c r="D45" s="15"/>
      <c r="E45" s="2"/>
      <c r="F45" s="13"/>
      <c r="G45" s="13"/>
      <c r="H45" s="13"/>
      <c r="I45" s="13"/>
      <c r="J45" s="13"/>
      <c r="K45" s="13"/>
      <c r="L45" s="13"/>
    </row>
    <row r="46" spans="1:12" ht="50.1" customHeight="1">
      <c r="A46" s="11"/>
      <c r="B46" s="16"/>
      <c r="C46" s="12"/>
      <c r="D46" s="12"/>
      <c r="E46" s="17"/>
      <c r="F46" s="13"/>
      <c r="G46" s="13"/>
      <c r="H46" s="13"/>
      <c r="I46" s="13"/>
      <c r="J46" s="13"/>
      <c r="K46" s="13"/>
      <c r="L46" s="13"/>
    </row>
    <row r="47" spans="1:12" ht="50.1" customHeight="1">
      <c r="A47" s="11"/>
      <c r="B47" s="16"/>
      <c r="C47" s="12"/>
      <c r="D47" s="12"/>
      <c r="E47" s="17"/>
      <c r="F47" s="13"/>
      <c r="G47" s="13"/>
      <c r="H47" s="13"/>
      <c r="I47" s="13"/>
      <c r="J47" s="13"/>
      <c r="K47" s="13"/>
      <c r="L47" s="13"/>
    </row>
    <row r="48" spans="1:12" ht="50.1" customHeight="1">
      <c r="A48" s="19"/>
      <c r="B48" s="18"/>
      <c r="C48" s="12"/>
      <c r="D48" s="12"/>
      <c r="E48" s="1"/>
      <c r="F48" s="13"/>
      <c r="G48" s="13"/>
      <c r="H48" s="13"/>
      <c r="I48" s="13"/>
      <c r="J48" s="13"/>
      <c r="K48" s="13"/>
      <c r="L48" s="13"/>
    </row>
    <row r="49" spans="1:12" ht="50.1" customHeight="1">
      <c r="A49" s="20"/>
      <c r="B49" s="18"/>
      <c r="C49" s="12"/>
      <c r="D49" s="15"/>
      <c r="E49" s="1"/>
      <c r="F49" s="13"/>
      <c r="G49" s="13"/>
      <c r="H49" s="13"/>
      <c r="I49" s="13"/>
      <c r="J49" s="13"/>
      <c r="K49" s="13"/>
      <c r="L49" s="13"/>
    </row>
    <row r="50" spans="1:12" ht="50.1" customHeight="1">
      <c r="A50" s="11"/>
      <c r="B50" s="107"/>
      <c r="C50" s="107"/>
      <c r="D50" s="107"/>
      <c r="E50" s="107"/>
      <c r="F50" s="21"/>
      <c r="G50" s="21"/>
      <c r="H50" s="21"/>
      <c r="I50" s="21"/>
      <c r="J50" s="21"/>
      <c r="K50" s="21"/>
      <c r="L50" s="21"/>
    </row>
    <row r="51" spans="1:12">
      <c r="A51" s="11"/>
      <c r="B51" s="107"/>
      <c r="C51" s="107"/>
      <c r="D51" s="107"/>
      <c r="E51" s="107"/>
      <c r="F51" s="22"/>
      <c r="G51" s="22"/>
      <c r="H51" s="22"/>
      <c r="I51" s="22"/>
      <c r="J51" s="22"/>
      <c r="K51" s="22"/>
      <c r="L51" s="22"/>
    </row>
    <row r="52" spans="1:12">
      <c r="A52" s="11"/>
      <c r="B52" s="107"/>
      <c r="C52" s="107"/>
      <c r="D52" s="107"/>
      <c r="E52" s="107"/>
      <c r="F52" s="23"/>
      <c r="G52" s="23"/>
      <c r="H52" s="23"/>
      <c r="I52" s="23"/>
      <c r="J52" s="23"/>
      <c r="K52" s="23"/>
      <c r="L52" s="23"/>
    </row>
    <row r="53" spans="1:12">
      <c r="A53" s="11"/>
      <c r="B53" s="108"/>
      <c r="C53" s="108"/>
      <c r="D53" s="108"/>
      <c r="E53" s="108"/>
      <c r="F53" s="106"/>
      <c r="G53" s="106"/>
      <c r="H53" s="106"/>
      <c r="I53" s="106"/>
      <c r="J53" s="106"/>
      <c r="K53" s="106"/>
      <c r="L53" s="25"/>
    </row>
  </sheetData>
  <sheetProtection password="C71A" sheet="1" objects="1" scenarios="1"/>
  <mergeCells count="16">
    <mergeCell ref="F53:K53"/>
    <mergeCell ref="B50:E50"/>
    <mergeCell ref="B51:E51"/>
    <mergeCell ref="B52:E52"/>
    <mergeCell ref="B53:E53"/>
    <mergeCell ref="K27:K28"/>
    <mergeCell ref="H27:J27"/>
    <mergeCell ref="E27:G28"/>
    <mergeCell ref="D2:E2"/>
    <mergeCell ref="F2:I2"/>
    <mergeCell ref="A11:K11"/>
    <mergeCell ref="B22:E22"/>
    <mergeCell ref="B19:E19"/>
    <mergeCell ref="B20:E20"/>
    <mergeCell ref="B21:E21"/>
    <mergeCell ref="F22:L22"/>
  </mergeCells>
  <phoneticPr fontId="0" type="noConversion"/>
  <dataValidations count="1">
    <dataValidation type="list" allowBlank="1" showInputMessage="1" showErrorMessage="1" error="valeur non valide " prompt="Choisir valeur" sqref="G30:G31 B29:B49 B12:B18">
      <formula1>"6,8,10,12,14,16,20,25"</formula1>
    </dataValidation>
  </dataValidations>
  <printOptions horizontalCentered="1"/>
  <pageMargins left="0.78740157480314965" right="0.78740157480314965" top="0.74803149606299213" bottom="0.74803149606299213" header="0.31496062992125984" footer="0.31496062992125984"/>
  <pageSetup paperSize="9" scale="66" orientation="portrait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2"/>
  <sheetViews>
    <sheetView workbookViewId="0">
      <selection activeCell="E6" sqref="E6"/>
    </sheetView>
  </sheetViews>
  <sheetFormatPr baseColWidth="10" defaultRowHeight="12.75"/>
  <cols>
    <col min="3" max="3" width="16" customWidth="1"/>
  </cols>
  <sheetData>
    <row r="1" spans="2:2" ht="21.95" customHeight="1">
      <c r="B1" s="24" t="s">
        <v>20</v>
      </c>
    </row>
    <row r="2" spans="2:2" ht="21.95" customHeight="1">
      <c r="B2" s="24" t="s">
        <v>21</v>
      </c>
    </row>
    <row r="3" spans="2:2" ht="21.95" customHeight="1">
      <c r="B3" s="24" t="s">
        <v>22</v>
      </c>
    </row>
    <row r="4" spans="2:2" ht="21.95" customHeight="1">
      <c r="B4" s="24" t="s">
        <v>23</v>
      </c>
    </row>
    <row r="5" spans="2:2" ht="21.95" customHeight="1">
      <c r="B5" s="24" t="s">
        <v>24</v>
      </c>
    </row>
    <row r="6" spans="2:2" ht="21.95" customHeight="1">
      <c r="B6" s="24" t="s">
        <v>25</v>
      </c>
    </row>
    <row r="7" spans="2:2" ht="21.95" customHeight="1">
      <c r="B7" s="24" t="s">
        <v>26</v>
      </c>
    </row>
    <row r="8" spans="2:2" ht="21.95" customHeight="1">
      <c r="B8" s="24" t="s">
        <v>27</v>
      </c>
    </row>
    <row r="9" spans="2:2" ht="21.95" customHeight="1">
      <c r="B9" s="24" t="s">
        <v>28</v>
      </c>
    </row>
    <row r="10" spans="2:2" ht="24.95" customHeight="1">
      <c r="B10" s="24" t="s">
        <v>31</v>
      </c>
    </row>
    <row r="11" spans="2:2" ht="24.95" customHeight="1"/>
    <row r="12" spans="2:2" ht="24.95" customHeight="1"/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Bordereau d'armature</vt:lpstr>
      <vt:lpstr>Feuil1</vt:lpstr>
      <vt:lpstr>listebarre</vt:lpstr>
      <vt:lpstr>'Bordereau d''armature'!Zone_d_impression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Ghislaine Caucheteux</cp:lastModifiedBy>
  <cp:lastPrinted>2022-04-06T12:31:33Z</cp:lastPrinted>
  <dcterms:created xsi:type="dcterms:W3CDTF">1996-10-21T11:03:58Z</dcterms:created>
  <dcterms:modified xsi:type="dcterms:W3CDTF">2024-12-09T17:00:14Z</dcterms:modified>
</cp:coreProperties>
</file>